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7755" activeTab="2"/>
  </bookViews>
  <sheets>
    <sheet name="Доходы" sheetId="1" r:id="rId1"/>
    <sheet name="Расходы" sheetId="2" r:id="rId2"/>
    <sheet name="Источники" sheetId="3" r:id="rId3"/>
  </sheets>
  <calcPr calcId="144525"/>
</workbook>
</file>

<file path=xl/calcChain.xml><?xml version="1.0" encoding="utf-8"?>
<calcChain xmlns="http://schemas.openxmlformats.org/spreadsheetml/2006/main">
  <c r="E31" i="2" l="1"/>
  <c r="F66" i="2" l="1"/>
  <c r="G67" i="2"/>
  <c r="G54" i="2"/>
  <c r="G53" i="2"/>
  <c r="F40" i="2"/>
  <c r="F39" i="2" s="1"/>
  <c r="F38" i="2" s="1"/>
  <c r="E40" i="2"/>
  <c r="E39" i="2" s="1"/>
  <c r="F10" i="2"/>
  <c r="F9" i="2" s="1"/>
  <c r="E10" i="2"/>
  <c r="E9" i="2" s="1"/>
  <c r="D6" i="1"/>
  <c r="F14" i="1"/>
  <c r="F10" i="1"/>
  <c r="F11" i="1"/>
  <c r="F12" i="1"/>
  <c r="F13" i="1"/>
  <c r="F44" i="2"/>
  <c r="E44" i="2"/>
  <c r="E43" i="2" s="1"/>
  <c r="G8" i="2"/>
  <c r="G11" i="2"/>
  <c r="G12" i="2"/>
  <c r="G13" i="2"/>
  <c r="G14" i="2"/>
  <c r="G15" i="2"/>
  <c r="G16" i="2"/>
  <c r="G17" i="2"/>
  <c r="G20" i="2"/>
  <c r="G23" i="2"/>
  <c r="G27" i="2"/>
  <c r="G28" i="2"/>
  <c r="G32" i="2"/>
  <c r="G34" i="2"/>
  <c r="G37" i="2"/>
  <c r="G41" i="2"/>
  <c r="G40" i="2" s="1"/>
  <c r="G45" i="2"/>
  <c r="G48" i="2"/>
  <c r="G50" i="2"/>
  <c r="G52" i="2"/>
  <c r="G57" i="2"/>
  <c r="G61" i="2"/>
  <c r="G64" i="2"/>
  <c r="E66" i="2"/>
  <c r="G66" i="2" s="1"/>
  <c r="F49" i="2"/>
  <c r="E49" i="2"/>
  <c r="E21" i="1"/>
  <c r="E20" i="1"/>
  <c r="E19" i="1"/>
  <c r="F18" i="1"/>
  <c r="F16" i="1"/>
  <c r="F17" i="1"/>
  <c r="F7" i="1"/>
  <c r="F8" i="1"/>
  <c r="F9" i="1"/>
  <c r="F65" i="2"/>
  <c r="E65" i="2"/>
  <c r="F33" i="2"/>
  <c r="E33" i="2"/>
  <c r="E30" i="2" s="1"/>
  <c r="E29" i="2" s="1"/>
  <c r="F31" i="2"/>
  <c r="F22" i="2"/>
  <c r="F21" i="2" s="1"/>
  <c r="F7" i="2" s="1"/>
  <c r="F63" i="2"/>
  <c r="F62" i="2" s="1"/>
  <c r="E63" i="2"/>
  <c r="F60" i="2"/>
  <c r="F59" i="2" s="1"/>
  <c r="F58" i="2" s="1"/>
  <c r="E60" i="2"/>
  <c r="F56" i="2"/>
  <c r="F55" i="2" s="1"/>
  <c r="E56" i="2"/>
  <c r="E55" i="2" s="1"/>
  <c r="F51" i="2"/>
  <c r="E51" i="2"/>
  <c r="F47" i="2"/>
  <c r="E47" i="2"/>
  <c r="E36" i="2"/>
  <c r="E35" i="2" s="1"/>
  <c r="G35" i="2" s="1"/>
  <c r="F26" i="2"/>
  <c r="F25" i="2" s="1"/>
  <c r="F24" i="2" s="1"/>
  <c r="E26" i="2"/>
  <c r="E25" i="2" s="1"/>
  <c r="E24" i="2" s="1"/>
  <c r="E22" i="2"/>
  <c r="E21" i="2" s="1"/>
  <c r="E19" i="2"/>
  <c r="E18" i="2" s="1"/>
  <c r="G18" i="2" s="1"/>
  <c r="C6" i="1"/>
  <c r="F30" i="2" l="1"/>
  <c r="F29" i="2" s="1"/>
  <c r="G29" i="2" s="1"/>
  <c r="E7" i="2"/>
  <c r="E46" i="2"/>
  <c r="F6" i="1"/>
  <c r="F46" i="2"/>
  <c r="G10" i="2"/>
  <c r="G44" i="2"/>
  <c r="G39" i="2"/>
  <c r="G60" i="2"/>
  <c r="G30" i="2"/>
  <c r="G33" i="2"/>
  <c r="G65" i="2"/>
  <c r="F43" i="2"/>
  <c r="F42" i="2" s="1"/>
  <c r="F6" i="2" s="1"/>
  <c r="G63" i="2"/>
  <c r="G51" i="2"/>
  <c r="G47" i="2"/>
  <c r="G43" i="2"/>
  <c r="G36" i="2"/>
  <c r="G21" i="2"/>
  <c r="E38" i="2"/>
  <c r="G38" i="2" s="1"/>
  <c r="G55" i="2"/>
  <c r="G56" i="2"/>
  <c r="G49" i="2"/>
  <c r="G31" i="2"/>
  <c r="G24" i="2"/>
  <c r="G26" i="2"/>
  <c r="G25" i="2"/>
  <c r="G22" i="2"/>
  <c r="G19" i="2"/>
  <c r="E62" i="2"/>
  <c r="G62" i="2" s="1"/>
  <c r="E59" i="2"/>
  <c r="G59" i="2" s="1"/>
  <c r="G46" i="2" l="1"/>
  <c r="E42" i="2"/>
  <c r="G42" i="2" s="1"/>
  <c r="G9" i="2"/>
  <c r="E58" i="2"/>
  <c r="G58" i="2" s="1"/>
  <c r="E6" i="2" l="1"/>
  <c r="G7" i="2"/>
  <c r="G6" i="2" s="1"/>
</calcChain>
</file>

<file path=xl/sharedStrings.xml><?xml version="1.0" encoding="utf-8"?>
<sst xmlns="http://schemas.openxmlformats.org/spreadsheetml/2006/main" count="190" uniqueCount="130">
  <si>
    <t xml:space="preserve">ДОХОДЫ </t>
  </si>
  <si>
    <t>Наименование показателя</t>
  </si>
  <si>
    <t>Код дохода по БК</t>
  </si>
  <si>
    <t>Утвержденные бюджетные назначения</t>
  </si>
  <si>
    <t>Исполнено</t>
  </si>
  <si>
    <t>Неисполненные назначения</t>
  </si>
  <si>
    <t>Доходы бюджета - Всего</t>
  </si>
  <si>
    <t>000 8 50 00000 00 0000 000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</si>
  <si>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</si>
  <si>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000 1 01 02010 01 0000 110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</si>
  <si>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</si>
  <si>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</si>
  <si>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</si>
  <si>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</si>
  <si>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Доходы от уплаты акцизов на дизельное топливо, подлежащие распределению между бюджетами субъектов Российской Федерации  и местными бюджетами 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</si>
  <si>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</si>
  <si>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 и местными бюджетами  с учетом установленных дифференцированных нормативов отчислений в местные бюджеты</t>
  </si>
  <si>
    <t xml:space="preserve">000 1 03 02240 01 0000 110 </t>
  </si>
  <si>
    <t xml:space="preserve">Доходы от уплаты акцизов на автомобильный бензин, подлежащие распределению между бюджетами субъектов Российской Федерации  и местными бюджетами  с учетом установленных дифференцированных нормативов отчислений в местные бюджеты 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</si>
  <si>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</si>
  <si>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 и местными бюджетами  с учетом установленных дифференцированных нормативов отчислений в местные бюджеты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</si>
  <si>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</si>
  <si>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</si>
  <si>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</si>
  <si>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Земельный налог с организаций, обладающих земельным участком, расположенным в границах сельских поселений</t>
  </si>
  <si>
    <t>000 1 06 06033 10 0000 110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</si>
  <si>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</si>
  <si>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</si>
  <si>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</si>
  <si>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</si>
  <si>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</si>
  <si>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</si>
  <si>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</si>
  <si>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</si>
  <si>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РАСХОДЫ</t>
  </si>
  <si>
    <t>РПр</t>
  </si>
  <si>
    <t>ЦСР</t>
  </si>
  <si>
    <t>ВР</t>
  </si>
  <si>
    <t>Расходы бюджета - всего</t>
  </si>
  <si>
    <t>Общегосударственные вопросы</t>
  </si>
  <si>
    <t>Функционирование высшего должностного лица субъектов РФ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</si>
  <si>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</si>
  <si>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Центральный аппарат</t>
  </si>
  <si>
    <t>Фонд оплаты труда и страховые взносы</t>
  </si>
  <si>
    <t>Иные выплаты персоналу, за исключением фонда оплаты труда</t>
  </si>
  <si>
    <t>Закупка товаров ,работ, услуг в сфере информационно-коммуникационных технологий</t>
  </si>
  <si>
    <t>Прочая закупка товаров, работ и услуг для государственных нужд</t>
  </si>
  <si>
    <t>Уплата налога на имущество организаций и земельного налога</t>
  </si>
  <si>
    <t>Уплата прочих налогов, сборов и иных платежей</t>
  </si>
  <si>
    <t>Уплата иных платежей</t>
  </si>
  <si>
    <t>Резервные фонды</t>
  </si>
  <si>
    <t>Резервные фонды местных администраций</t>
  </si>
  <si>
    <t>Резервные средства</t>
  </si>
  <si>
    <t>Другие общегосударственные вопросы</t>
  </si>
  <si>
    <t>Выполнение других обязательств государства</t>
  </si>
  <si>
    <t>Национальная оборона</t>
  </si>
  <si>
    <t>Мобилизационная и вневоинская подготовка</t>
  </si>
  <si>
    <t>Осуществление  первичного воинского учёта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</si>
  <si>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</si>
  <si>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</si>
  <si>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ЧС и стихийных бедствий природного и техногенного характера</t>
  </si>
  <si>
    <t>Подготовка населения и организаций к действиям чрезвычайной ситуации в мирное и военное время</t>
  </si>
  <si>
    <t>Обеспечение пожарной безопасности</t>
  </si>
  <si>
    <t>Целевые программы муниципальных образований</t>
  </si>
  <si>
    <t>Национальная экономика</t>
  </si>
  <si>
    <t>Дорожное хозяйство (дорожное фонды)</t>
  </si>
  <si>
    <t>Жилищно-коммунальное хозяйство</t>
  </si>
  <si>
    <t> Благоустройство</t>
  </si>
  <si>
    <t>Уличное освещение</t>
  </si>
  <si>
    <t> Прочие мероприятия по благоустройству городски округов и поселений</t>
  </si>
  <si>
    <t>244 </t>
  </si>
  <si>
    <t>Иные межбюджетные трансферты</t>
  </si>
  <si>
    <t>Культура</t>
  </si>
  <si>
    <t>Межбюджетные трансферты бюджетам муниципальных районов из бюджетов поселений и межбюджетные трансферты бюджетам поселений  из бюджетов муниципальных районов на осуществление  части полномочий по решению вопросов местного значения</t>
  </si>
  <si>
    <t>Социальная политика</t>
  </si>
  <si>
    <t xml:space="preserve">Пенсионное обеспечение </t>
  </si>
  <si>
    <t>Доплаты к пенсиям государственных служащих субъектов Российской Федерации и муниципальных служащих</t>
  </si>
  <si>
    <t>Пособия и компенсации по публичным нормативным обязательствам</t>
  </si>
  <si>
    <t>Физическая культура</t>
  </si>
  <si>
    <t>540 </t>
  </si>
  <si>
    <t>Результат исполнения бюджета (дефицит / профицит)</t>
  </si>
  <si>
    <t>0100</t>
  </si>
  <si>
    <t>0102</t>
  </si>
  <si>
    <t>0104</t>
  </si>
  <si>
    <t>0111</t>
  </si>
  <si>
    <t>0113</t>
  </si>
  <si>
    <t>0200</t>
  </si>
  <si>
    <t>0203</t>
  </si>
  <si>
    <t>0300</t>
  </si>
  <si>
    <t>0309</t>
  </si>
  <si>
    <t>0310</t>
  </si>
  <si>
    <t>0400</t>
  </si>
  <si>
    <t>0409</t>
  </si>
  <si>
    <t>0500</t>
  </si>
  <si>
    <t>0503</t>
  </si>
  <si>
    <t>0800</t>
  </si>
  <si>
    <t>0801</t>
  </si>
  <si>
    <t>Закупка товаров,работ, услуг для государственных муниципальных нужд</t>
  </si>
  <si>
    <t>Иные закупки товаров, работ и услуг для обеспечения государственных (муниципальных) нужд</t>
  </si>
  <si>
    <t xml:space="preserve">                                                             </t>
  </si>
  <si>
    <t>Новосибирской области   по источникам финансирования дефицита бюджета</t>
  </si>
  <si>
    <t>Код  БК</t>
  </si>
  <si>
    <t>Источники финансирования дефицита бюджетов - всего</t>
  </si>
  <si>
    <t>Изменение остатков средств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</si>
  <si>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</si>
  <si>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</si>
  <si>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</si>
  <si>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</si>
  <si>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</si>
  <si>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</si>
  <si>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</si>
  <si>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денежных средств бюджетов поселений</t>
  </si>
  <si>
    <t>000 01 05 02 01 10 0000 610</t>
  </si>
  <si>
    <t xml:space="preserve"> ИСПОЛНЕНИЕ </t>
  </si>
  <si>
    <t>бюджета Студеновского сельсовета Карасукского района</t>
  </si>
  <si>
    <t xml:space="preserve"> бюджета Студеновского сельсовета Карасукского района</t>
  </si>
  <si>
    <t>Коммунальное хозяйство</t>
  </si>
  <si>
    <t>0502</t>
  </si>
  <si>
    <t>Благоустройство, содержание мест захоронения</t>
  </si>
  <si>
    <t>Единый сельскохозяйственный налог</t>
  </si>
  <si>
    <t>000 1 05 03010 01 0000 110</t>
  </si>
  <si>
    <t>000 2 02 15001 10 0000 151</t>
  </si>
  <si>
    <t>000 2 02 35118 10 0000 151</t>
  </si>
  <si>
    <t>Иные бюджетные ассигнования</t>
  </si>
  <si>
    <t xml:space="preserve">                 Новосибирской области  за 1 полугодие 2017 года</t>
  </si>
  <si>
    <t>Новосибирской области  за 1 прлугодие 2017 года</t>
  </si>
  <si>
    <t>бюджета за 1 полугодие 2017 года</t>
  </si>
  <si>
    <r>
      <t>Приложение 2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к постановлению администрации                                                                                                       Студеновского сельсовета                                                                   Карасукского района                                                                             Новосибирской области                                                                        от 22.08.2017   №34    </t>
    </r>
  </si>
  <si>
    <r>
      <t>Приложение 1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к постановлению  администрации                                                                                                       Студеновскогоо сельсовета                                                                      Карасукского района                                                                           Новосибирской области                                                                       от 24.08.2017   № 34      </t>
    </r>
  </si>
  <si>
    <r>
      <t>Приложение 3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к постановлению  администрации                                                                                                      Студеновского сельсовета                                                                     Карасукского района                                                                           Новосибирской области                                                                       от 24.08.2017   № 34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</si>
</sst>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0" fillId="0" borderId="0" xfId="0" applyAlignment="1"/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49" fontId="5" fillId="0" borderId="5" xfId="0" applyNumberFormat="1" applyFont="1" applyBorder="1" applyAlignment="1">
      <alignment vertical="top" wrapText="1"/>
    </xf>
    <xf numFmtId="49" fontId="8" fillId="0" borderId="5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9" xfId="0" applyFont="1" applyBorder="1" applyAlignment="1">
      <alignment vertical="top" wrapText="1"/>
    </xf>
    <xf numFmtId="0" fontId="5" fillId="0" borderId="7" xfId="0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right" vertical="top" wrapText="1"/>
    </xf>
    <xf numFmtId="2" fontId="6" fillId="0" borderId="7" xfId="0" applyNumberFormat="1" applyFont="1" applyBorder="1" applyAlignment="1">
      <alignment horizontal="right" vertical="top"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right" vertical="top" wrapText="1"/>
    </xf>
    <xf numFmtId="2" fontId="8" fillId="0" borderId="5" xfId="0" applyNumberFormat="1" applyFont="1" applyBorder="1" applyAlignment="1">
      <alignment horizontal="right" vertical="top" wrapText="1"/>
    </xf>
    <xf numFmtId="2" fontId="7" fillId="0" borderId="5" xfId="0" applyNumberFormat="1" applyFont="1" applyBorder="1" applyAlignment="1">
      <alignment horizontal="right" vertical="top" wrapText="1"/>
    </xf>
    <xf numFmtId="2" fontId="10" fillId="0" borderId="5" xfId="0" applyNumberFormat="1" applyFont="1" applyBorder="1" applyAlignment="1">
      <alignment horizontal="right" vertical="top" wrapText="1"/>
    </xf>
    <xf numFmtId="0" fontId="1" fillId="0" borderId="0" xfId="0" applyFont="1" applyAlignment="1"/>
    <xf numFmtId="0" fontId="1" fillId="0" borderId="0" xfId="0" applyFont="1" applyBorder="1" applyAlignment="1">
      <alignment horizontal="right" vertical="top" wrapText="1"/>
    </xf>
    <xf numFmtId="0" fontId="7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right" vertical="top" wrapText="1"/>
    </xf>
    <xf numFmtId="0" fontId="5" fillId="0" borderId="10" xfId="0" applyFont="1" applyBorder="1" applyAlignment="1">
      <alignment vertical="top" wrapText="1"/>
    </xf>
    <xf numFmtId="49" fontId="5" fillId="0" borderId="8" xfId="0" applyNumberFormat="1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2" fontId="7" fillId="0" borderId="8" xfId="0" applyNumberFormat="1" applyFont="1" applyBorder="1" applyAlignment="1">
      <alignment horizontal="right" vertical="top" wrapText="1"/>
    </xf>
    <xf numFmtId="0" fontId="7" fillId="0" borderId="1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49" fontId="5" fillId="0" borderId="12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49" fontId="7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49" fontId="7" fillId="0" borderId="7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horizontal="right" vertical="top" wrapText="1"/>
    </xf>
    <xf numFmtId="2" fontId="6" fillId="0" borderId="7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5" fillId="0" borderId="7" xfId="0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1" sqref="C1:F1"/>
    </sheetView>
  </sheetViews>
  <sheetFormatPr defaultRowHeight="15" x14ac:dyDescent="0.25"/>
  <cols>
    <col min="1" max="1" width="21.28515625" customWidth="1"/>
    <col min="2" max="2" width="20.7109375" customWidth="1"/>
    <col min="3" max="3" width="13.5703125" customWidth="1"/>
    <col min="4" max="4" width="12.5703125" customWidth="1"/>
    <col min="5" max="5" width="3.42578125" hidden="1" customWidth="1"/>
    <col min="6" max="6" width="13.28515625" customWidth="1"/>
  </cols>
  <sheetData>
    <row r="1" spans="1:6" ht="96" customHeight="1" x14ac:dyDescent="0.3">
      <c r="C1" s="61" t="s">
        <v>128</v>
      </c>
      <c r="D1" s="61"/>
      <c r="E1" s="61"/>
      <c r="F1" s="61"/>
    </row>
    <row r="2" spans="1:6" ht="18.75" x14ac:dyDescent="0.3">
      <c r="A2" s="62" t="s">
        <v>0</v>
      </c>
      <c r="B2" s="62"/>
      <c r="C2" s="62"/>
      <c r="D2" s="62"/>
      <c r="E2" s="62"/>
      <c r="F2" s="62"/>
    </row>
    <row r="3" spans="1:6" ht="18.75" x14ac:dyDescent="0.3">
      <c r="A3" s="63" t="s">
        <v>114</v>
      </c>
      <c r="B3" s="63"/>
      <c r="C3" s="63"/>
      <c r="D3" s="63"/>
      <c r="E3" s="63"/>
      <c r="F3" s="63"/>
    </row>
    <row r="4" spans="1:6" ht="18.75" x14ac:dyDescent="0.3">
      <c r="A4" s="64" t="s">
        <v>125</v>
      </c>
      <c r="B4" s="64"/>
      <c r="C4" s="64"/>
      <c r="D4" s="64"/>
      <c r="E4" s="64"/>
      <c r="F4" s="64"/>
    </row>
    <row r="5" spans="1:6" ht="33" x14ac:dyDescent="0.25">
      <c r="A5" s="5" t="s">
        <v>1</v>
      </c>
      <c r="B5" s="5" t="s">
        <v>2</v>
      </c>
      <c r="C5" s="5" t="s">
        <v>3</v>
      </c>
      <c r="D5" s="60" t="s">
        <v>4</v>
      </c>
      <c r="E5" s="60"/>
      <c r="F5" s="5" t="s">
        <v>5</v>
      </c>
    </row>
    <row r="6" spans="1:6" ht="25.5" x14ac:dyDescent="0.25">
      <c r="A6" s="6" t="s">
        <v>6</v>
      </c>
      <c r="B6" s="9" t="s">
        <v>7</v>
      </c>
      <c r="C6" s="29">
        <f>SUM(C7:C21)</f>
        <v>6563342</v>
      </c>
      <c r="D6" s="65">
        <f>D7+D8+D9+D10+D11+D12+D13+D14+D15+D16+D17+D18+D19+D20+D21</f>
        <v>3013943.98</v>
      </c>
      <c r="E6" s="65"/>
      <c r="F6" s="29">
        <f>F7+F8+F9+F10+F11+F12+F13+F14+F15+F16+F17+F18+E19+E20+E21</f>
        <v>3430163.0300000003</v>
      </c>
    </row>
    <row r="7" spans="1:6" ht="144" x14ac:dyDescent="0.25">
      <c r="A7" s="7" t="s">
        <v>8</v>
      </c>
      <c r="B7" s="8" t="s">
        <v>9</v>
      </c>
      <c r="C7" s="30">
        <v>649900</v>
      </c>
      <c r="D7" s="59">
        <v>317426.06</v>
      </c>
      <c r="E7" s="59"/>
      <c r="F7" s="40">
        <f t="shared" ref="F7:F18" si="0">C7-D7</f>
        <v>332473.94</v>
      </c>
    </row>
    <row r="8" spans="1:6" ht="220.5" customHeight="1" x14ac:dyDescent="0.25">
      <c r="A8" s="7" t="s">
        <v>10</v>
      </c>
      <c r="B8" s="8" t="s">
        <v>11</v>
      </c>
      <c r="C8" s="30">
        <v>28000</v>
      </c>
      <c r="D8" s="59">
        <v>0</v>
      </c>
      <c r="E8" s="59"/>
      <c r="F8" s="40">
        <f t="shared" si="0"/>
        <v>28000</v>
      </c>
    </row>
    <row r="9" spans="1:6" ht="90" customHeight="1" x14ac:dyDescent="0.25">
      <c r="A9" s="7" t="s">
        <v>12</v>
      </c>
      <c r="B9" s="8" t="s">
        <v>13</v>
      </c>
      <c r="C9" s="30">
        <v>2100</v>
      </c>
      <c r="D9" s="59">
        <v>2957.11</v>
      </c>
      <c r="E9" s="59"/>
      <c r="F9" s="40">
        <f t="shared" si="0"/>
        <v>-857.11000000000013</v>
      </c>
    </row>
    <row r="10" spans="1:6" ht="135.75" customHeight="1" x14ac:dyDescent="0.25">
      <c r="A10" s="8" t="s">
        <v>14</v>
      </c>
      <c r="B10" s="8" t="s">
        <v>15</v>
      </c>
      <c r="C10" s="30">
        <v>329400</v>
      </c>
      <c r="D10" s="59">
        <v>100648.99</v>
      </c>
      <c r="E10" s="59"/>
      <c r="F10" s="40">
        <f t="shared" si="0"/>
        <v>228751.01</v>
      </c>
    </row>
    <row r="11" spans="1:6" ht="168.75" customHeight="1" x14ac:dyDescent="0.25">
      <c r="A11" s="8" t="s">
        <v>16</v>
      </c>
      <c r="B11" s="8" t="s">
        <v>17</v>
      </c>
      <c r="C11" s="30">
        <v>3000</v>
      </c>
      <c r="D11" s="59">
        <v>1093.92</v>
      </c>
      <c r="E11" s="59"/>
      <c r="F11" s="40">
        <f t="shared" si="0"/>
        <v>1906.08</v>
      </c>
    </row>
    <row r="12" spans="1:6" ht="132" x14ac:dyDescent="0.25">
      <c r="A12" s="8" t="s">
        <v>18</v>
      </c>
      <c r="B12" s="8" t="s">
        <v>19</v>
      </c>
      <c r="C12" s="30">
        <v>494600</v>
      </c>
      <c r="D12" s="59">
        <v>173534.46</v>
      </c>
      <c r="E12" s="59"/>
      <c r="F12" s="40">
        <f t="shared" si="0"/>
        <v>321065.54000000004</v>
      </c>
    </row>
    <row r="13" spans="1:6" ht="132" x14ac:dyDescent="0.25">
      <c r="A13" s="8" t="s">
        <v>20</v>
      </c>
      <c r="B13" s="8" t="s">
        <v>21</v>
      </c>
      <c r="C13" s="30">
        <v>-55000</v>
      </c>
      <c r="D13" s="59">
        <v>-20415</v>
      </c>
      <c r="E13" s="59"/>
      <c r="F13" s="40">
        <f t="shared" si="0"/>
        <v>-34585</v>
      </c>
    </row>
    <row r="14" spans="1:6" ht="36" x14ac:dyDescent="0.25">
      <c r="A14" s="8" t="s">
        <v>119</v>
      </c>
      <c r="B14" s="8" t="s">
        <v>120</v>
      </c>
      <c r="C14" s="58">
        <v>0</v>
      </c>
      <c r="D14" s="58">
        <v>7950.5</v>
      </c>
      <c r="E14" s="58"/>
      <c r="F14" s="40">
        <f>C14-D14</f>
        <v>-7950.5</v>
      </c>
    </row>
    <row r="15" spans="1:6" ht="77.25" customHeight="1" x14ac:dyDescent="0.25">
      <c r="A15" s="8" t="s">
        <v>22</v>
      </c>
      <c r="B15" s="8" t="s">
        <v>23</v>
      </c>
      <c r="C15" s="30">
        <v>113000</v>
      </c>
      <c r="D15" s="59">
        <v>-6234.99</v>
      </c>
      <c r="E15" s="59"/>
      <c r="F15" s="40">
        <v>0</v>
      </c>
    </row>
    <row r="16" spans="1:6" ht="61.5" customHeight="1" x14ac:dyDescent="0.25">
      <c r="A16" s="8" t="s">
        <v>24</v>
      </c>
      <c r="B16" s="8" t="s">
        <v>25</v>
      </c>
      <c r="C16" s="30">
        <v>159000</v>
      </c>
      <c r="D16" s="59">
        <v>323176.58</v>
      </c>
      <c r="E16" s="59"/>
      <c r="F16" s="40">
        <f t="shared" si="0"/>
        <v>-164176.58000000002</v>
      </c>
    </row>
    <row r="17" spans="1:6" ht="71.25" customHeight="1" x14ac:dyDescent="0.25">
      <c r="A17" s="8" t="s">
        <v>26</v>
      </c>
      <c r="B17" s="8" t="s">
        <v>27</v>
      </c>
      <c r="C17" s="30">
        <v>127000</v>
      </c>
      <c r="D17" s="59">
        <v>3653.55</v>
      </c>
      <c r="E17" s="59"/>
      <c r="F17" s="40">
        <f t="shared" si="0"/>
        <v>123346.45</v>
      </c>
    </row>
    <row r="18" spans="1:6" ht="113.25" customHeight="1" x14ac:dyDescent="0.25">
      <c r="A18" s="8" t="s">
        <v>28</v>
      </c>
      <c r="B18" s="8" t="s">
        <v>29</v>
      </c>
      <c r="C18" s="30">
        <v>34100</v>
      </c>
      <c r="D18" s="59">
        <v>1252.8</v>
      </c>
      <c r="E18" s="59"/>
      <c r="F18" s="40">
        <f t="shared" si="0"/>
        <v>32847.199999999997</v>
      </c>
    </row>
    <row r="19" spans="1:6" ht="38.25" customHeight="1" x14ac:dyDescent="0.25">
      <c r="A19" s="8" t="s">
        <v>30</v>
      </c>
      <c r="B19" s="8" t="s">
        <v>121</v>
      </c>
      <c r="C19" s="30">
        <v>4572400</v>
      </c>
      <c r="D19" s="30">
        <v>2068700</v>
      </c>
      <c r="E19" s="59">
        <f>C19-D19</f>
        <v>2503700</v>
      </c>
      <c r="F19" s="59"/>
    </row>
    <row r="20" spans="1:6" ht="84" customHeight="1" x14ac:dyDescent="0.25">
      <c r="A20" s="8" t="s">
        <v>31</v>
      </c>
      <c r="B20" s="8" t="s">
        <v>122</v>
      </c>
      <c r="C20" s="30">
        <v>80842</v>
      </c>
      <c r="D20" s="30">
        <v>40200</v>
      </c>
      <c r="E20" s="59">
        <f>C20-D20</f>
        <v>40642</v>
      </c>
      <c r="F20" s="59"/>
    </row>
    <row r="21" spans="1:6" ht="132" customHeight="1" x14ac:dyDescent="0.25">
      <c r="A21" s="8" t="s">
        <v>32</v>
      </c>
      <c r="B21" s="8" t="s">
        <v>33</v>
      </c>
      <c r="C21" s="30">
        <v>25000</v>
      </c>
      <c r="D21" s="30"/>
      <c r="E21" s="59">
        <f>C21-D21</f>
        <v>25000</v>
      </c>
      <c r="F21" s="59"/>
    </row>
  </sheetData>
  <mergeCells count="20">
    <mergeCell ref="E20:F20"/>
    <mergeCell ref="E21:F21"/>
    <mergeCell ref="C1:F1"/>
    <mergeCell ref="A2:F2"/>
    <mergeCell ref="A3:F3"/>
    <mergeCell ref="A4:F4"/>
    <mergeCell ref="D15:E15"/>
    <mergeCell ref="D16:E16"/>
    <mergeCell ref="D17:E17"/>
    <mergeCell ref="D9:E9"/>
    <mergeCell ref="D10:E10"/>
    <mergeCell ref="D11:E11"/>
    <mergeCell ref="D12:E12"/>
    <mergeCell ref="D13:E13"/>
    <mergeCell ref="D6:E6"/>
    <mergeCell ref="D7:E7"/>
    <mergeCell ref="D8:E8"/>
    <mergeCell ref="E19:F19"/>
    <mergeCell ref="D18:E18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67" zoomScaleNormal="100" workbookViewId="0">
      <selection activeCell="E6" sqref="E6"/>
    </sheetView>
  </sheetViews>
  <sheetFormatPr defaultRowHeight="15" x14ac:dyDescent="0.25"/>
  <cols>
    <col min="1" max="1" width="21.5703125" customWidth="1"/>
    <col min="2" max="2" width="7.28515625" customWidth="1"/>
    <col min="3" max="3" width="11" customWidth="1"/>
    <col min="4" max="4" width="4.5703125" customWidth="1"/>
    <col min="5" max="5" width="12.85546875" customWidth="1"/>
    <col min="6" max="6" width="12.42578125" customWidth="1"/>
    <col min="7" max="7" width="14.140625" bestFit="1" customWidth="1"/>
  </cols>
  <sheetData>
    <row r="1" spans="1:7" ht="115.5" customHeight="1" x14ac:dyDescent="0.3">
      <c r="C1" s="61" t="s">
        <v>127</v>
      </c>
      <c r="D1" s="61"/>
      <c r="E1" s="61"/>
      <c r="F1" s="61"/>
      <c r="G1" s="61"/>
    </row>
    <row r="2" spans="1:7" ht="18.75" customHeight="1" x14ac:dyDescent="0.3">
      <c r="A2" s="62" t="s">
        <v>34</v>
      </c>
      <c r="B2" s="62"/>
      <c r="C2" s="62"/>
      <c r="D2" s="62"/>
      <c r="E2" s="62"/>
      <c r="F2" s="62"/>
      <c r="G2" s="62"/>
    </row>
    <row r="3" spans="1:7" ht="18.75" customHeight="1" x14ac:dyDescent="0.3">
      <c r="A3" s="63" t="s">
        <v>115</v>
      </c>
      <c r="B3" s="63"/>
      <c r="C3" s="63"/>
      <c r="D3" s="63"/>
      <c r="E3" s="63"/>
      <c r="F3" s="63"/>
      <c r="G3" s="63"/>
    </row>
    <row r="4" spans="1:7" ht="19.5" customHeight="1" thickBot="1" x14ac:dyDescent="0.35">
      <c r="A4" s="19" t="s">
        <v>124</v>
      </c>
      <c r="B4" s="19"/>
      <c r="C4" s="19"/>
      <c r="D4" s="19"/>
      <c r="E4" s="20"/>
      <c r="F4" s="20"/>
      <c r="G4" s="20"/>
    </row>
    <row r="5" spans="1:7" ht="37.5" thickBot="1" x14ac:dyDescent="0.3">
      <c r="A5" s="10" t="s">
        <v>1</v>
      </c>
      <c r="B5" s="11" t="s">
        <v>35</v>
      </c>
      <c r="C5" s="11" t="s">
        <v>36</v>
      </c>
      <c r="D5" s="11" t="s">
        <v>37</v>
      </c>
      <c r="E5" s="31" t="s">
        <v>3</v>
      </c>
      <c r="F5" s="32" t="s">
        <v>4</v>
      </c>
      <c r="G5" s="32" t="s">
        <v>5</v>
      </c>
    </row>
    <row r="6" spans="1:7" ht="26.25" thickBot="1" x14ac:dyDescent="0.3">
      <c r="A6" s="1" t="s">
        <v>38</v>
      </c>
      <c r="B6" s="21"/>
      <c r="C6" s="3"/>
      <c r="D6" s="3"/>
      <c r="E6" s="33">
        <f>E7+E24+E29+E38+E42+E55+E58+E62+E65</f>
        <v>7373834.0700000003</v>
      </c>
      <c r="F6" s="33">
        <f>F7+F24+F29+F38+F42+F55+F58+F62+F65</f>
        <v>3295479.7699999996</v>
      </c>
      <c r="G6" s="33">
        <f>G7+G24+G29+G38+G42+G55+G62+G58+G65</f>
        <v>4078354.3000000003</v>
      </c>
    </row>
    <row r="7" spans="1:7" ht="26.25" thickBot="1" x14ac:dyDescent="0.3">
      <c r="A7" s="1" t="s">
        <v>39</v>
      </c>
      <c r="B7" s="21" t="s">
        <v>81</v>
      </c>
      <c r="C7" s="3"/>
      <c r="D7" s="3"/>
      <c r="E7" s="33">
        <f>E8+E9+E18+E21</f>
        <v>2544707.42</v>
      </c>
      <c r="F7" s="33">
        <f>F8+F9+F18+F21</f>
        <v>946219.1</v>
      </c>
      <c r="G7" s="33">
        <f t="shared" ref="G7:G66" si="0">E7-F7</f>
        <v>1598488.3199999998</v>
      </c>
    </row>
    <row r="8" spans="1:7" ht="77.25" thickBot="1" x14ac:dyDescent="0.3">
      <c r="A8" s="12" t="s">
        <v>40</v>
      </c>
      <c r="B8" s="22" t="s">
        <v>82</v>
      </c>
      <c r="C8" s="14">
        <v>9900010203</v>
      </c>
      <c r="D8" s="13">
        <v>120</v>
      </c>
      <c r="E8" s="34">
        <v>464300</v>
      </c>
      <c r="F8" s="34">
        <v>189230.74</v>
      </c>
      <c r="G8" s="34">
        <f>E8-F8</f>
        <v>275069.26</v>
      </c>
    </row>
    <row r="9" spans="1:7" ht="126.75" customHeight="1" thickBot="1" x14ac:dyDescent="0.3">
      <c r="A9" s="12" t="s">
        <v>41</v>
      </c>
      <c r="B9" s="22" t="s">
        <v>83</v>
      </c>
      <c r="C9" s="2"/>
      <c r="D9" s="2"/>
      <c r="E9" s="34">
        <f>E10</f>
        <v>2023407.42</v>
      </c>
      <c r="F9" s="34">
        <f>F10</f>
        <v>748988.36</v>
      </c>
      <c r="G9" s="34">
        <f t="shared" si="0"/>
        <v>1274419.06</v>
      </c>
    </row>
    <row r="10" spans="1:7" ht="15.75" thickBot="1" x14ac:dyDescent="0.3">
      <c r="A10" s="15" t="s">
        <v>42</v>
      </c>
      <c r="B10" s="23" t="s">
        <v>83</v>
      </c>
      <c r="C10" s="4">
        <v>9900010204</v>
      </c>
      <c r="D10" s="16"/>
      <c r="E10" s="35">
        <f>E11+E13+E14+E15+E16+E17</f>
        <v>2023407.42</v>
      </c>
      <c r="F10" s="35">
        <f>F11+F13+F14+F15+F16+F17</f>
        <v>748988.36</v>
      </c>
      <c r="G10" s="35">
        <f>G11+G13+G14+G15+G16+G17</f>
        <v>1274419.0599999998</v>
      </c>
    </row>
    <row r="11" spans="1:7" ht="27.75" customHeight="1" thickBot="1" x14ac:dyDescent="0.3">
      <c r="A11" s="15" t="s">
        <v>43</v>
      </c>
      <c r="B11" s="23" t="s">
        <v>83</v>
      </c>
      <c r="C11" s="4">
        <v>9900010204</v>
      </c>
      <c r="D11" s="16">
        <v>120</v>
      </c>
      <c r="E11" s="35">
        <v>1106000</v>
      </c>
      <c r="F11" s="35">
        <v>480571.8</v>
      </c>
      <c r="G11" s="35">
        <f t="shared" si="0"/>
        <v>625428.19999999995</v>
      </c>
    </row>
    <row r="12" spans="1:7" ht="0.75" hidden="1" customHeight="1" thickBot="1" x14ac:dyDescent="0.3">
      <c r="A12" s="15" t="s">
        <v>44</v>
      </c>
      <c r="B12" s="23" t="s">
        <v>83</v>
      </c>
      <c r="C12" s="4">
        <v>9900010204</v>
      </c>
      <c r="D12" s="16">
        <v>122</v>
      </c>
      <c r="E12" s="35"/>
      <c r="F12" s="35"/>
      <c r="G12" s="35">
        <f t="shared" si="0"/>
        <v>0</v>
      </c>
    </row>
    <row r="13" spans="1:7" ht="64.5" thickBot="1" x14ac:dyDescent="0.3">
      <c r="A13" s="15" t="s">
        <v>45</v>
      </c>
      <c r="B13" s="23" t="s">
        <v>83</v>
      </c>
      <c r="C13" s="4">
        <v>9900010204</v>
      </c>
      <c r="D13" s="16">
        <v>242</v>
      </c>
      <c r="E13" s="35">
        <v>159800</v>
      </c>
      <c r="F13" s="35">
        <v>43657.8</v>
      </c>
      <c r="G13" s="35">
        <f t="shared" si="0"/>
        <v>116142.2</v>
      </c>
    </row>
    <row r="14" spans="1:7" ht="48" customHeight="1" thickBot="1" x14ac:dyDescent="0.3">
      <c r="A14" s="15" t="s">
        <v>46</v>
      </c>
      <c r="B14" s="23" t="s">
        <v>83</v>
      </c>
      <c r="C14" s="4">
        <v>9900010204</v>
      </c>
      <c r="D14" s="16">
        <v>244</v>
      </c>
      <c r="E14" s="35">
        <v>691580</v>
      </c>
      <c r="F14" s="35">
        <v>204237.89</v>
      </c>
      <c r="G14" s="35">
        <f t="shared" si="0"/>
        <v>487342.11</v>
      </c>
    </row>
    <row r="15" spans="1:7" ht="45.75" customHeight="1" thickBot="1" x14ac:dyDescent="0.3">
      <c r="A15" s="15" t="s">
        <v>47</v>
      </c>
      <c r="B15" s="23" t="s">
        <v>83</v>
      </c>
      <c r="C15" s="4">
        <v>9900010204</v>
      </c>
      <c r="D15" s="16">
        <v>851</v>
      </c>
      <c r="E15" s="35">
        <v>32000</v>
      </c>
      <c r="F15" s="35">
        <v>13627</v>
      </c>
      <c r="G15" s="35">
        <f t="shared" si="0"/>
        <v>18373</v>
      </c>
    </row>
    <row r="16" spans="1:7" ht="28.5" customHeight="1" thickBot="1" x14ac:dyDescent="0.3">
      <c r="A16" s="15" t="s">
        <v>48</v>
      </c>
      <c r="B16" s="23" t="s">
        <v>83</v>
      </c>
      <c r="C16" s="4">
        <v>9900010204</v>
      </c>
      <c r="D16" s="16">
        <v>852</v>
      </c>
      <c r="E16" s="35">
        <v>13000</v>
      </c>
      <c r="F16" s="35">
        <v>4220.42</v>
      </c>
      <c r="G16" s="35">
        <f t="shared" si="0"/>
        <v>8779.58</v>
      </c>
    </row>
    <row r="17" spans="1:7" ht="17.25" customHeight="1" thickBot="1" x14ac:dyDescent="0.3">
      <c r="A17" s="15" t="s">
        <v>49</v>
      </c>
      <c r="B17" s="22" t="s">
        <v>83</v>
      </c>
      <c r="C17" s="4">
        <v>9900010204</v>
      </c>
      <c r="D17" s="16">
        <v>853</v>
      </c>
      <c r="E17" s="35">
        <v>21027.42</v>
      </c>
      <c r="F17" s="35">
        <v>2673.45</v>
      </c>
      <c r="G17" s="35">
        <f t="shared" si="0"/>
        <v>18353.969999999998</v>
      </c>
    </row>
    <row r="18" spans="1:7" ht="15.75" thickBot="1" x14ac:dyDescent="0.3">
      <c r="A18" s="12" t="s">
        <v>50</v>
      </c>
      <c r="B18" s="22" t="s">
        <v>84</v>
      </c>
      <c r="C18" s="13"/>
      <c r="D18" s="13"/>
      <c r="E18" s="36">
        <f>E19</f>
        <v>5000</v>
      </c>
      <c r="F18" s="36">
        <v>0</v>
      </c>
      <c r="G18" s="33">
        <f t="shared" si="0"/>
        <v>5000</v>
      </c>
    </row>
    <row r="19" spans="1:7" ht="28.5" customHeight="1" thickBot="1" x14ac:dyDescent="0.3">
      <c r="A19" s="15" t="s">
        <v>51</v>
      </c>
      <c r="B19" s="23" t="s">
        <v>84</v>
      </c>
      <c r="C19" s="4">
        <v>9900081000</v>
      </c>
      <c r="D19" s="2"/>
      <c r="E19" s="35">
        <f>E20</f>
        <v>5000</v>
      </c>
      <c r="F19" s="35">
        <v>0</v>
      </c>
      <c r="G19" s="35">
        <f t="shared" si="0"/>
        <v>5000</v>
      </c>
    </row>
    <row r="20" spans="1:7" ht="15.75" thickBot="1" x14ac:dyDescent="0.3">
      <c r="A20" s="15" t="s">
        <v>52</v>
      </c>
      <c r="B20" s="23" t="s">
        <v>84</v>
      </c>
      <c r="C20" s="4">
        <v>9900081000</v>
      </c>
      <c r="D20" s="16">
        <v>870</v>
      </c>
      <c r="E20" s="35">
        <v>5000</v>
      </c>
      <c r="F20" s="35"/>
      <c r="G20" s="35">
        <f t="shared" si="0"/>
        <v>5000</v>
      </c>
    </row>
    <row r="21" spans="1:7" ht="39" thickBot="1" x14ac:dyDescent="0.3">
      <c r="A21" s="1" t="s">
        <v>53</v>
      </c>
      <c r="B21" s="21" t="s">
        <v>85</v>
      </c>
      <c r="C21" s="2"/>
      <c r="D21" s="2"/>
      <c r="E21" s="33">
        <f>E22</f>
        <v>52000</v>
      </c>
      <c r="F21" s="33">
        <f>F22</f>
        <v>8000</v>
      </c>
      <c r="G21" s="33">
        <f t="shared" si="0"/>
        <v>44000</v>
      </c>
    </row>
    <row r="22" spans="1:7" ht="28.5" customHeight="1" thickBot="1" x14ac:dyDescent="0.3">
      <c r="A22" s="15" t="s">
        <v>54</v>
      </c>
      <c r="B22" s="23" t="s">
        <v>85</v>
      </c>
      <c r="C22" s="4">
        <v>9900081920</v>
      </c>
      <c r="D22" s="2"/>
      <c r="E22" s="35">
        <f>E23</f>
        <v>52000</v>
      </c>
      <c r="F22" s="35">
        <f>F23</f>
        <v>8000</v>
      </c>
      <c r="G22" s="35">
        <f t="shared" si="0"/>
        <v>44000</v>
      </c>
    </row>
    <row r="23" spans="1:7" ht="50.25" customHeight="1" thickBot="1" x14ac:dyDescent="0.3">
      <c r="A23" s="15" t="s">
        <v>46</v>
      </c>
      <c r="B23" s="23" t="s">
        <v>85</v>
      </c>
      <c r="C23" s="4">
        <v>9900081920</v>
      </c>
      <c r="D23" s="16">
        <v>244</v>
      </c>
      <c r="E23" s="35">
        <v>52000</v>
      </c>
      <c r="F23" s="35">
        <v>8000</v>
      </c>
      <c r="G23" s="35">
        <f t="shared" si="0"/>
        <v>44000</v>
      </c>
    </row>
    <row r="24" spans="1:7" ht="17.25" customHeight="1" thickBot="1" x14ac:dyDescent="0.3">
      <c r="A24" s="1" t="s">
        <v>55</v>
      </c>
      <c r="B24" s="21" t="s">
        <v>86</v>
      </c>
      <c r="C24" s="3"/>
      <c r="D24" s="3"/>
      <c r="E24" s="33">
        <f>E25</f>
        <v>80842</v>
      </c>
      <c r="F24" s="33">
        <f>F25</f>
        <v>29429.23</v>
      </c>
      <c r="G24" s="33">
        <f t="shared" si="0"/>
        <v>51412.770000000004</v>
      </c>
    </row>
    <row r="25" spans="1:7" ht="31.5" customHeight="1" thickBot="1" x14ac:dyDescent="0.3">
      <c r="A25" s="15" t="s">
        <v>56</v>
      </c>
      <c r="B25" s="23" t="s">
        <v>87</v>
      </c>
      <c r="C25" s="16"/>
      <c r="D25" s="16"/>
      <c r="E25" s="35">
        <f>E26</f>
        <v>80842</v>
      </c>
      <c r="F25" s="35">
        <f>F26</f>
        <v>29429.23</v>
      </c>
      <c r="G25" s="35">
        <f t="shared" si="0"/>
        <v>51412.770000000004</v>
      </c>
    </row>
    <row r="26" spans="1:7" ht="66" customHeight="1" thickBot="1" x14ac:dyDescent="0.3">
      <c r="A26" s="15" t="s">
        <v>57</v>
      </c>
      <c r="B26" s="23" t="s">
        <v>87</v>
      </c>
      <c r="C26" s="4">
        <v>9900051180</v>
      </c>
      <c r="D26" s="16"/>
      <c r="E26" s="35">
        <f>E27+E28</f>
        <v>80842</v>
      </c>
      <c r="F26" s="35">
        <f>F27+F28</f>
        <v>29429.23</v>
      </c>
      <c r="G26" s="35">
        <f t="shared" si="0"/>
        <v>51412.770000000004</v>
      </c>
    </row>
    <row r="27" spans="1:7" ht="33" customHeight="1" thickBot="1" x14ac:dyDescent="0.3">
      <c r="A27" s="15" t="s">
        <v>43</v>
      </c>
      <c r="B27" s="23" t="s">
        <v>87</v>
      </c>
      <c r="C27" s="4">
        <v>9900051180</v>
      </c>
      <c r="D27" s="16">
        <v>120</v>
      </c>
      <c r="E27" s="35">
        <v>79600</v>
      </c>
      <c r="F27" s="35">
        <v>29429.23</v>
      </c>
      <c r="G27" s="35">
        <f t="shared" si="0"/>
        <v>50170.770000000004</v>
      </c>
    </row>
    <row r="28" spans="1:7" ht="47.25" customHeight="1" thickBot="1" x14ac:dyDescent="0.3">
      <c r="A28" s="15" t="s">
        <v>46</v>
      </c>
      <c r="B28" s="23" t="s">
        <v>87</v>
      </c>
      <c r="C28" s="4">
        <v>9900051180</v>
      </c>
      <c r="D28" s="16">
        <v>244</v>
      </c>
      <c r="E28" s="35">
        <v>1242</v>
      </c>
      <c r="F28" s="35">
        <v>0</v>
      </c>
      <c r="G28" s="35">
        <f t="shared" si="0"/>
        <v>1242</v>
      </c>
    </row>
    <row r="29" spans="1:7" ht="55.5" customHeight="1" thickBot="1" x14ac:dyDescent="0.3">
      <c r="A29" s="1" t="s">
        <v>58</v>
      </c>
      <c r="B29" s="21" t="s">
        <v>88</v>
      </c>
      <c r="C29" s="2"/>
      <c r="D29" s="2"/>
      <c r="E29" s="33">
        <f>E30+E35</f>
        <v>15000</v>
      </c>
      <c r="F29" s="33">
        <f>F30+F35</f>
        <v>0</v>
      </c>
      <c r="G29" s="33">
        <f t="shared" si="0"/>
        <v>15000</v>
      </c>
    </row>
    <row r="30" spans="1:7" ht="87" customHeight="1" thickBot="1" x14ac:dyDescent="0.3">
      <c r="A30" s="15" t="s">
        <v>59</v>
      </c>
      <c r="B30" s="23" t="s">
        <v>89</v>
      </c>
      <c r="C30" s="4"/>
      <c r="D30" s="16"/>
      <c r="E30" s="34">
        <f>E31+E33</f>
        <v>10000</v>
      </c>
      <c r="F30" s="34">
        <f>F31+F33</f>
        <v>0</v>
      </c>
      <c r="G30" s="35">
        <f t="shared" si="0"/>
        <v>10000</v>
      </c>
    </row>
    <row r="31" spans="1:7" ht="63.75" customHeight="1" thickBot="1" x14ac:dyDescent="0.3">
      <c r="A31" s="15" t="s">
        <v>60</v>
      </c>
      <c r="B31" s="23" t="s">
        <v>89</v>
      </c>
      <c r="C31" s="4">
        <v>9900081218</v>
      </c>
      <c r="D31" s="16"/>
      <c r="E31" s="35">
        <f>E32</f>
        <v>5000</v>
      </c>
      <c r="F31" s="35">
        <f>F32+F34</f>
        <v>0</v>
      </c>
      <c r="G31" s="35">
        <f t="shared" si="0"/>
        <v>5000</v>
      </c>
    </row>
    <row r="32" spans="1:7" ht="40.5" customHeight="1" thickBot="1" x14ac:dyDescent="0.3">
      <c r="A32" s="15" t="s">
        <v>46</v>
      </c>
      <c r="B32" s="23" t="s">
        <v>89</v>
      </c>
      <c r="C32" s="4">
        <v>9900081218</v>
      </c>
      <c r="D32" s="16">
        <v>244</v>
      </c>
      <c r="E32" s="35">
        <v>5000</v>
      </c>
      <c r="F32" s="35"/>
      <c r="G32" s="35">
        <f t="shared" si="0"/>
        <v>5000</v>
      </c>
    </row>
    <row r="33" spans="1:7" ht="65.25" customHeight="1" thickBot="1" x14ac:dyDescent="0.3">
      <c r="A33" s="15" t="s">
        <v>61</v>
      </c>
      <c r="B33" s="23" t="s">
        <v>89</v>
      </c>
      <c r="C33" s="4">
        <v>9900081219</v>
      </c>
      <c r="D33" s="16"/>
      <c r="E33" s="35">
        <f>E34</f>
        <v>5000</v>
      </c>
      <c r="F33" s="35">
        <f>F34</f>
        <v>0</v>
      </c>
      <c r="G33" s="35">
        <f t="shared" si="0"/>
        <v>5000</v>
      </c>
    </row>
    <row r="34" spans="1:7" ht="40.5" customHeight="1" thickBot="1" x14ac:dyDescent="0.3">
      <c r="A34" s="15" t="s">
        <v>46</v>
      </c>
      <c r="B34" s="23" t="s">
        <v>89</v>
      </c>
      <c r="C34" s="4">
        <v>9900081219</v>
      </c>
      <c r="D34" s="16">
        <v>244</v>
      </c>
      <c r="E34" s="35">
        <v>5000</v>
      </c>
      <c r="F34" s="35">
        <v>0</v>
      </c>
      <c r="G34" s="35">
        <f t="shared" si="0"/>
        <v>5000</v>
      </c>
    </row>
    <row r="35" spans="1:7" ht="27.75" customHeight="1" thickBot="1" x14ac:dyDescent="0.3">
      <c r="A35" s="15" t="s">
        <v>62</v>
      </c>
      <c r="B35" s="23" t="s">
        <v>90</v>
      </c>
      <c r="C35" s="4"/>
      <c r="D35" s="16"/>
      <c r="E35" s="35">
        <f>E36</f>
        <v>5000</v>
      </c>
      <c r="F35" s="34">
        <v>0</v>
      </c>
      <c r="G35" s="35">
        <f t="shared" si="0"/>
        <v>5000</v>
      </c>
    </row>
    <row r="36" spans="1:7" ht="38.25" customHeight="1" thickBot="1" x14ac:dyDescent="0.3">
      <c r="A36" s="15" t="s">
        <v>63</v>
      </c>
      <c r="B36" s="23" t="s">
        <v>90</v>
      </c>
      <c r="C36" s="4">
        <v>9900081795</v>
      </c>
      <c r="D36" s="16"/>
      <c r="E36" s="35">
        <f>E37</f>
        <v>5000</v>
      </c>
      <c r="F36" s="35">
        <v>0</v>
      </c>
      <c r="G36" s="35">
        <f t="shared" si="0"/>
        <v>5000</v>
      </c>
    </row>
    <row r="37" spans="1:7" ht="39" customHeight="1" thickBot="1" x14ac:dyDescent="0.3">
      <c r="A37" s="15" t="s">
        <v>46</v>
      </c>
      <c r="B37" s="23" t="s">
        <v>90</v>
      </c>
      <c r="C37" s="4">
        <v>9900081795</v>
      </c>
      <c r="D37" s="16">
        <v>244</v>
      </c>
      <c r="E37" s="35">
        <v>5000</v>
      </c>
      <c r="F37" s="35">
        <v>0</v>
      </c>
      <c r="G37" s="33">
        <f t="shared" si="0"/>
        <v>5000</v>
      </c>
    </row>
    <row r="38" spans="1:7" ht="26.25" thickBot="1" x14ac:dyDescent="0.3">
      <c r="A38" s="1" t="s">
        <v>64</v>
      </c>
      <c r="B38" s="21" t="s">
        <v>91</v>
      </c>
      <c r="C38" s="16"/>
      <c r="D38" s="16"/>
      <c r="E38" s="33">
        <f t="shared" ref="E38:F40" si="1">E39</f>
        <v>1329364.6499999999</v>
      </c>
      <c r="F38" s="33">
        <f t="shared" si="1"/>
        <v>441556.04</v>
      </c>
      <c r="G38" s="33">
        <f t="shared" si="0"/>
        <v>887808.60999999987</v>
      </c>
    </row>
    <row r="39" spans="1:7" ht="26.25" thickBot="1" x14ac:dyDescent="0.3">
      <c r="A39" s="41" t="s">
        <v>65</v>
      </c>
      <c r="B39" s="42" t="s">
        <v>92</v>
      </c>
      <c r="C39" s="43"/>
      <c r="D39" s="43"/>
      <c r="E39" s="44">
        <f t="shared" si="1"/>
        <v>1329364.6499999999</v>
      </c>
      <c r="F39" s="44">
        <f t="shared" si="1"/>
        <v>441556.04</v>
      </c>
      <c r="G39" s="44">
        <f t="shared" si="0"/>
        <v>887808.60999999987</v>
      </c>
    </row>
    <row r="40" spans="1:7" ht="72.75" customHeight="1" thickBot="1" x14ac:dyDescent="0.3">
      <c r="A40" s="45" t="s">
        <v>98</v>
      </c>
      <c r="B40" s="57" t="s">
        <v>92</v>
      </c>
      <c r="C40" s="8">
        <v>9900049790</v>
      </c>
      <c r="D40" s="39"/>
      <c r="E40" s="40">
        <f t="shared" si="1"/>
        <v>1329364.6499999999</v>
      </c>
      <c r="F40" s="40">
        <f t="shared" si="1"/>
        <v>441556.04</v>
      </c>
      <c r="G40" s="40">
        <f>G41</f>
        <v>887808.60999999987</v>
      </c>
    </row>
    <row r="41" spans="1:7" ht="48.75" customHeight="1" thickBot="1" x14ac:dyDescent="0.3">
      <c r="A41" s="53" t="s">
        <v>46</v>
      </c>
      <c r="B41" s="54" t="s">
        <v>92</v>
      </c>
      <c r="C41" s="55">
        <v>9900049790</v>
      </c>
      <c r="D41" s="56">
        <v>244</v>
      </c>
      <c r="E41" s="40">
        <v>1329364.6499999999</v>
      </c>
      <c r="F41" s="40">
        <v>441556.04</v>
      </c>
      <c r="G41" s="35">
        <f t="shared" si="0"/>
        <v>887808.60999999987</v>
      </c>
    </row>
    <row r="42" spans="1:7" ht="39" thickBot="1" x14ac:dyDescent="0.3">
      <c r="A42" s="46" t="s">
        <v>66</v>
      </c>
      <c r="B42" s="47" t="s">
        <v>93</v>
      </c>
      <c r="C42" s="48"/>
      <c r="D42" s="3"/>
      <c r="E42" s="33">
        <f>E43+E46</f>
        <v>834500</v>
      </c>
      <c r="F42" s="33">
        <f>F43+F46</f>
        <v>231625.28</v>
      </c>
      <c r="G42" s="33">
        <f t="shared" si="0"/>
        <v>602874.72</v>
      </c>
    </row>
    <row r="43" spans="1:7" ht="26.25" thickBot="1" x14ac:dyDescent="0.3">
      <c r="A43" s="52" t="s">
        <v>116</v>
      </c>
      <c r="B43" s="50" t="s">
        <v>117</v>
      </c>
      <c r="C43" s="16"/>
      <c r="D43" s="16"/>
      <c r="E43" s="35">
        <f>E44</f>
        <v>220000</v>
      </c>
      <c r="F43" s="35">
        <f>F44</f>
        <v>63765</v>
      </c>
      <c r="G43" s="35">
        <f t="shared" si="0"/>
        <v>156235</v>
      </c>
    </row>
    <row r="44" spans="1:7" ht="54.75" customHeight="1" thickBot="1" x14ac:dyDescent="0.3">
      <c r="A44" s="49" t="s">
        <v>97</v>
      </c>
      <c r="B44" s="50" t="s">
        <v>117</v>
      </c>
      <c r="C44" s="51">
        <v>9900081650</v>
      </c>
      <c r="D44" s="16"/>
      <c r="E44" s="35">
        <f>E45</f>
        <v>220000</v>
      </c>
      <c r="F44" s="35">
        <f>F45</f>
        <v>63765</v>
      </c>
      <c r="G44" s="35">
        <f t="shared" si="0"/>
        <v>156235</v>
      </c>
    </row>
    <row r="45" spans="1:7" ht="54.75" customHeight="1" thickBot="1" x14ac:dyDescent="0.3">
      <c r="A45" s="52" t="s">
        <v>46</v>
      </c>
      <c r="B45" s="50" t="s">
        <v>117</v>
      </c>
      <c r="C45" s="16">
        <v>9900081650</v>
      </c>
      <c r="D45" s="16">
        <v>244</v>
      </c>
      <c r="E45" s="35">
        <v>220000</v>
      </c>
      <c r="F45" s="35">
        <v>63765</v>
      </c>
      <c r="G45" s="35">
        <f t="shared" si="0"/>
        <v>156235</v>
      </c>
    </row>
    <row r="46" spans="1:7" ht="15.75" thickBot="1" x14ac:dyDescent="0.3">
      <c r="A46" s="12" t="s">
        <v>67</v>
      </c>
      <c r="B46" s="22" t="s">
        <v>94</v>
      </c>
      <c r="C46" s="2"/>
      <c r="D46" s="17"/>
      <c r="E46" s="35">
        <f>E47+E49+E51+E53</f>
        <v>614500</v>
      </c>
      <c r="F46" s="35">
        <f>F47+F49+F51+F54</f>
        <v>167860.28</v>
      </c>
      <c r="G46" s="35">
        <f t="shared" si="0"/>
        <v>446639.72</v>
      </c>
    </row>
    <row r="47" spans="1:7" ht="15.75" thickBot="1" x14ac:dyDescent="0.3">
      <c r="A47" s="15" t="s">
        <v>68</v>
      </c>
      <c r="B47" s="23" t="s">
        <v>94</v>
      </c>
      <c r="C47" s="4">
        <v>9900076100</v>
      </c>
      <c r="D47" s="2"/>
      <c r="E47" s="35">
        <f>E48</f>
        <v>510500</v>
      </c>
      <c r="F47" s="35">
        <f>F48</f>
        <v>159727.28</v>
      </c>
      <c r="G47" s="35">
        <f t="shared" si="0"/>
        <v>350772.72</v>
      </c>
    </row>
    <row r="48" spans="1:7" ht="38.25" customHeight="1" thickBot="1" x14ac:dyDescent="0.3">
      <c r="A48" s="15" t="s">
        <v>46</v>
      </c>
      <c r="B48" s="23" t="s">
        <v>94</v>
      </c>
      <c r="C48" s="4">
        <v>9900076100</v>
      </c>
      <c r="D48" s="16">
        <v>244</v>
      </c>
      <c r="E48" s="35">
        <v>510500</v>
      </c>
      <c r="F48" s="35">
        <v>159727.28</v>
      </c>
      <c r="G48" s="35">
        <f t="shared" si="0"/>
        <v>350772.72</v>
      </c>
    </row>
    <row r="49" spans="1:7" ht="38.25" customHeight="1" thickBot="1" x14ac:dyDescent="0.3">
      <c r="A49" s="15" t="s">
        <v>118</v>
      </c>
      <c r="B49" s="23" t="s">
        <v>94</v>
      </c>
      <c r="C49" s="4">
        <v>9900076400</v>
      </c>
      <c r="D49" s="16"/>
      <c r="E49" s="35">
        <f>E50</f>
        <v>50000</v>
      </c>
      <c r="F49" s="35">
        <f>F50</f>
        <v>0</v>
      </c>
      <c r="G49" s="35">
        <f t="shared" si="0"/>
        <v>50000</v>
      </c>
    </row>
    <row r="50" spans="1:7" ht="38.25" customHeight="1" thickBot="1" x14ac:dyDescent="0.3">
      <c r="A50" s="15" t="s">
        <v>46</v>
      </c>
      <c r="B50" s="23" t="s">
        <v>94</v>
      </c>
      <c r="C50" s="4">
        <v>9900076400</v>
      </c>
      <c r="D50" s="16">
        <v>244</v>
      </c>
      <c r="E50" s="35">
        <v>50000</v>
      </c>
      <c r="F50" s="35">
        <v>0</v>
      </c>
      <c r="G50" s="35">
        <f t="shared" si="0"/>
        <v>50000</v>
      </c>
    </row>
    <row r="51" spans="1:7" ht="52.5" customHeight="1" thickBot="1" x14ac:dyDescent="0.3">
      <c r="A51" s="15" t="s">
        <v>69</v>
      </c>
      <c r="B51" s="23" t="s">
        <v>94</v>
      </c>
      <c r="C51" s="4">
        <v>9900076500</v>
      </c>
      <c r="D51" s="2"/>
      <c r="E51" s="35">
        <f>E52</f>
        <v>50000</v>
      </c>
      <c r="F51" s="35">
        <f>F52</f>
        <v>4361</v>
      </c>
      <c r="G51" s="35">
        <f t="shared" si="0"/>
        <v>45639</v>
      </c>
    </row>
    <row r="52" spans="1:7" ht="48" customHeight="1" thickBot="1" x14ac:dyDescent="0.3">
      <c r="A52" s="15" t="s">
        <v>46</v>
      </c>
      <c r="B52" s="23" t="s">
        <v>94</v>
      </c>
      <c r="C52" s="4">
        <v>9900076500</v>
      </c>
      <c r="D52" s="16" t="s">
        <v>70</v>
      </c>
      <c r="E52" s="35">
        <v>50000</v>
      </c>
      <c r="F52" s="35">
        <v>4361</v>
      </c>
      <c r="G52" s="35">
        <f t="shared" si="0"/>
        <v>45639</v>
      </c>
    </row>
    <row r="53" spans="1:7" ht="48" customHeight="1" thickBot="1" x14ac:dyDescent="0.3">
      <c r="A53" s="15" t="s">
        <v>123</v>
      </c>
      <c r="B53" s="23" t="s">
        <v>94</v>
      </c>
      <c r="C53" s="4">
        <v>9900076100</v>
      </c>
      <c r="D53" s="16"/>
      <c r="E53" s="35">
        <v>4000</v>
      </c>
      <c r="F53" s="35">
        <v>3772</v>
      </c>
      <c r="G53" s="35">
        <f t="shared" si="0"/>
        <v>228</v>
      </c>
    </row>
    <row r="54" spans="1:7" ht="21.75" customHeight="1" thickBot="1" x14ac:dyDescent="0.3">
      <c r="A54" s="15" t="s">
        <v>49</v>
      </c>
      <c r="B54" s="23" t="s">
        <v>94</v>
      </c>
      <c r="C54" s="4">
        <v>9900076100</v>
      </c>
      <c r="D54" s="16">
        <v>853</v>
      </c>
      <c r="E54" s="35">
        <v>4000</v>
      </c>
      <c r="F54" s="35">
        <v>3772</v>
      </c>
      <c r="G54" s="35">
        <f t="shared" si="0"/>
        <v>228</v>
      </c>
    </row>
    <row r="55" spans="1:7" ht="19.5" customHeight="1" thickBot="1" x14ac:dyDescent="0.3">
      <c r="A55" s="1" t="s">
        <v>72</v>
      </c>
      <c r="B55" s="21" t="s">
        <v>95</v>
      </c>
      <c r="C55" s="3"/>
      <c r="D55" s="3"/>
      <c r="E55" s="33">
        <f>E56</f>
        <v>2016420</v>
      </c>
      <c r="F55" s="33">
        <f>F56</f>
        <v>1328600</v>
      </c>
      <c r="G55" s="33">
        <f t="shared" si="0"/>
        <v>687820</v>
      </c>
    </row>
    <row r="56" spans="1:7" ht="161.25" customHeight="1" thickBot="1" x14ac:dyDescent="0.3">
      <c r="A56" s="15" t="s">
        <v>73</v>
      </c>
      <c r="B56" s="23" t="s">
        <v>96</v>
      </c>
      <c r="C56" s="4">
        <v>9900081440</v>
      </c>
      <c r="D56" s="16"/>
      <c r="E56" s="35">
        <f>E57</f>
        <v>2016420</v>
      </c>
      <c r="F56" s="35">
        <f>F57</f>
        <v>1328600</v>
      </c>
      <c r="G56" s="35">
        <f t="shared" si="0"/>
        <v>687820</v>
      </c>
    </row>
    <row r="57" spans="1:7" ht="27.75" customHeight="1" thickBot="1" x14ac:dyDescent="0.3">
      <c r="A57" s="15" t="s">
        <v>71</v>
      </c>
      <c r="B57" s="23" t="s">
        <v>96</v>
      </c>
      <c r="C57" s="4">
        <v>9900081440</v>
      </c>
      <c r="D57" s="16">
        <v>540</v>
      </c>
      <c r="E57" s="35">
        <v>2016420</v>
      </c>
      <c r="F57" s="35">
        <v>1328600</v>
      </c>
      <c r="G57" s="35">
        <f t="shared" si="0"/>
        <v>687820</v>
      </c>
    </row>
    <row r="58" spans="1:7" ht="18" customHeight="1" thickBot="1" x14ac:dyDescent="0.3">
      <c r="A58" s="1" t="s">
        <v>74</v>
      </c>
      <c r="B58" s="21">
        <v>1000</v>
      </c>
      <c r="C58" s="2"/>
      <c r="D58" s="2"/>
      <c r="E58" s="33">
        <f t="shared" ref="E58:F60" si="2">E59</f>
        <v>362000</v>
      </c>
      <c r="F58" s="33">
        <f t="shared" si="2"/>
        <v>178653.05</v>
      </c>
      <c r="G58" s="33">
        <f t="shared" si="0"/>
        <v>183346.95</v>
      </c>
    </row>
    <row r="59" spans="1:7" ht="26.25" thickBot="1" x14ac:dyDescent="0.3">
      <c r="A59" s="15" t="s">
        <v>75</v>
      </c>
      <c r="B59" s="23">
        <v>1001</v>
      </c>
      <c r="C59" s="2"/>
      <c r="D59" s="3"/>
      <c r="E59" s="35">
        <f t="shared" si="2"/>
        <v>362000</v>
      </c>
      <c r="F59" s="35">
        <f t="shared" si="2"/>
        <v>178653.05</v>
      </c>
      <c r="G59" s="35">
        <f t="shared" si="0"/>
        <v>183346.95</v>
      </c>
    </row>
    <row r="60" spans="1:7" ht="77.25" thickBot="1" x14ac:dyDescent="0.3">
      <c r="A60" s="15" t="s">
        <v>76</v>
      </c>
      <c r="B60" s="23">
        <v>1001</v>
      </c>
      <c r="C60" s="4">
        <v>9900081490</v>
      </c>
      <c r="D60" s="2"/>
      <c r="E60" s="35">
        <f t="shared" si="2"/>
        <v>362000</v>
      </c>
      <c r="F60" s="35">
        <f t="shared" si="2"/>
        <v>178653.05</v>
      </c>
      <c r="G60" s="35">
        <f t="shared" si="0"/>
        <v>183346.95</v>
      </c>
    </row>
    <row r="61" spans="1:7" ht="51.75" thickBot="1" x14ac:dyDescent="0.3">
      <c r="A61" s="15" t="s">
        <v>77</v>
      </c>
      <c r="B61" s="23">
        <v>1001</v>
      </c>
      <c r="C61" s="4">
        <v>9900081490</v>
      </c>
      <c r="D61" s="16">
        <v>312</v>
      </c>
      <c r="E61" s="35">
        <v>362000</v>
      </c>
      <c r="F61" s="35">
        <v>178653.05</v>
      </c>
      <c r="G61" s="35">
        <f t="shared" si="0"/>
        <v>183346.95</v>
      </c>
    </row>
    <row r="62" spans="1:7" ht="15.75" thickBot="1" x14ac:dyDescent="0.3">
      <c r="A62" s="1" t="s">
        <v>78</v>
      </c>
      <c r="B62" s="21">
        <v>1102</v>
      </c>
      <c r="C62" s="16"/>
      <c r="D62" s="16"/>
      <c r="E62" s="33">
        <f>E63</f>
        <v>57200</v>
      </c>
      <c r="F62" s="33">
        <f>F63</f>
        <v>50732.32</v>
      </c>
      <c r="G62" s="33">
        <f t="shared" si="0"/>
        <v>6467.68</v>
      </c>
    </row>
    <row r="63" spans="1:7" ht="157.5" customHeight="1" thickBot="1" x14ac:dyDescent="0.3">
      <c r="A63" s="15" t="s">
        <v>73</v>
      </c>
      <c r="B63" s="23">
        <v>1102</v>
      </c>
      <c r="C63" s="4">
        <v>9900081430</v>
      </c>
      <c r="D63" s="16"/>
      <c r="E63" s="35">
        <f>E64</f>
        <v>57200</v>
      </c>
      <c r="F63" s="35">
        <f>F64</f>
        <v>50732.32</v>
      </c>
      <c r="G63" s="35">
        <f t="shared" si="0"/>
        <v>6467.68</v>
      </c>
    </row>
    <row r="64" spans="1:7" ht="27.75" customHeight="1" thickBot="1" x14ac:dyDescent="0.3">
      <c r="A64" s="15" t="s">
        <v>71</v>
      </c>
      <c r="B64" s="23">
        <v>1102</v>
      </c>
      <c r="C64" s="4">
        <v>9900081430</v>
      </c>
      <c r="D64" s="16" t="s">
        <v>79</v>
      </c>
      <c r="E64" s="35">
        <v>57200</v>
      </c>
      <c r="F64" s="35">
        <v>50732.32</v>
      </c>
      <c r="G64" s="35">
        <f t="shared" si="0"/>
        <v>6467.68</v>
      </c>
    </row>
    <row r="65" spans="1:7" ht="27.75" customHeight="1" thickBot="1" x14ac:dyDescent="0.3">
      <c r="A65" s="1" t="s">
        <v>71</v>
      </c>
      <c r="B65" s="21">
        <v>1400</v>
      </c>
      <c r="C65" s="2"/>
      <c r="D65" s="2"/>
      <c r="E65" s="33">
        <f>E67</f>
        <v>133800</v>
      </c>
      <c r="F65" s="33">
        <f>F67</f>
        <v>88664.75</v>
      </c>
      <c r="G65" s="33">
        <f t="shared" si="0"/>
        <v>45135.25</v>
      </c>
    </row>
    <row r="66" spans="1:7" ht="154.5" customHeight="1" thickBot="1" x14ac:dyDescent="0.3">
      <c r="A66" s="15" t="s">
        <v>73</v>
      </c>
      <c r="B66" s="23">
        <v>1403</v>
      </c>
      <c r="C66" s="4">
        <v>9900081520</v>
      </c>
      <c r="D66" s="16"/>
      <c r="E66" s="35">
        <f>E67</f>
        <v>133800</v>
      </c>
      <c r="F66" s="35">
        <f>F67</f>
        <v>88664.75</v>
      </c>
      <c r="G66" s="35">
        <f t="shared" si="0"/>
        <v>45135.25</v>
      </c>
    </row>
    <row r="67" spans="1:7" ht="30" customHeight="1" thickBot="1" x14ac:dyDescent="0.3">
      <c r="A67" s="15" t="s">
        <v>71</v>
      </c>
      <c r="B67" s="23">
        <v>1403</v>
      </c>
      <c r="C67" s="4">
        <v>9900081520</v>
      </c>
      <c r="D67" s="16">
        <v>540</v>
      </c>
      <c r="E67" s="35">
        <v>133800</v>
      </c>
      <c r="F67" s="35">
        <v>88664.75</v>
      </c>
      <c r="G67" s="35">
        <f>E67-F67</f>
        <v>45135.25</v>
      </c>
    </row>
    <row r="68" spans="1:7" ht="40.5" customHeight="1" thickBot="1" x14ac:dyDescent="0.3">
      <c r="A68" s="1" t="s">
        <v>80</v>
      </c>
      <c r="B68" s="21"/>
      <c r="C68" s="3"/>
      <c r="D68" s="3"/>
      <c r="E68" s="33">
        <v>-810492.07</v>
      </c>
      <c r="F68" s="33">
        <v>-281535.78999999998</v>
      </c>
      <c r="G68" s="33"/>
    </row>
  </sheetData>
  <mergeCells count="3">
    <mergeCell ref="A2:G2"/>
    <mergeCell ref="A3:G3"/>
    <mergeCell ref="C1:G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1" sqref="F1"/>
    </sheetView>
  </sheetViews>
  <sheetFormatPr defaultRowHeight="15" x14ac:dyDescent="0.25"/>
  <cols>
    <col min="2" max="2" width="9.140625" customWidth="1"/>
    <col min="3" max="3" width="18.42578125" customWidth="1"/>
    <col min="4" max="4" width="13.5703125" customWidth="1"/>
    <col min="5" max="5" width="12.28515625" customWidth="1"/>
    <col min="6" max="6" width="23.5703125" customWidth="1"/>
    <col min="7" max="8" width="9.140625" hidden="1" customWidth="1"/>
  </cols>
  <sheetData>
    <row r="1" spans="1:8" ht="147" customHeight="1" thickBot="1" x14ac:dyDescent="0.3">
      <c r="A1" s="24"/>
      <c r="F1" s="38" t="s">
        <v>129</v>
      </c>
      <c r="G1" s="27"/>
    </row>
    <row r="2" spans="1:8" ht="18.75" x14ac:dyDescent="0.3">
      <c r="A2" s="37" t="s">
        <v>99</v>
      </c>
    </row>
    <row r="3" spans="1:8" ht="18.75" customHeight="1" x14ac:dyDescent="0.3">
      <c r="A3" s="62" t="s">
        <v>113</v>
      </c>
      <c r="B3" s="62"/>
      <c r="C3" s="62"/>
      <c r="D3" s="62"/>
      <c r="E3" s="62"/>
      <c r="F3" s="62"/>
      <c r="G3" s="18"/>
      <c r="H3" s="18"/>
    </row>
    <row r="4" spans="1:8" ht="18.75" customHeight="1" x14ac:dyDescent="0.3">
      <c r="A4" s="63" t="s">
        <v>114</v>
      </c>
      <c r="B4" s="63"/>
      <c r="C4" s="63"/>
      <c r="D4" s="63"/>
      <c r="E4" s="63"/>
      <c r="F4" s="63"/>
      <c r="G4" s="18"/>
      <c r="H4" s="18"/>
    </row>
    <row r="5" spans="1:8" ht="18.75" customHeight="1" x14ac:dyDescent="0.3">
      <c r="A5" s="69" t="s">
        <v>100</v>
      </c>
      <c r="B5" s="69"/>
      <c r="C5" s="69"/>
      <c r="D5" s="69"/>
      <c r="E5" s="69"/>
      <c r="F5" s="69"/>
      <c r="G5" s="26"/>
      <c r="H5" s="26"/>
    </row>
    <row r="6" spans="1:8" ht="18.75" customHeight="1" x14ac:dyDescent="0.3">
      <c r="A6" s="67" t="s">
        <v>126</v>
      </c>
      <c r="B6" s="67"/>
      <c r="C6" s="67"/>
      <c r="D6" s="67"/>
      <c r="E6" s="67"/>
      <c r="F6" s="67"/>
      <c r="G6" s="67"/>
      <c r="H6" s="67"/>
    </row>
    <row r="7" spans="1:8" ht="39" x14ac:dyDescent="0.25">
      <c r="A7" s="68" t="s">
        <v>1</v>
      </c>
      <c r="B7" s="68"/>
      <c r="C7" s="28" t="s">
        <v>101</v>
      </c>
      <c r="D7" s="28" t="s">
        <v>3</v>
      </c>
      <c r="E7" s="28" t="s">
        <v>4</v>
      </c>
      <c r="F7" s="28" t="s">
        <v>5</v>
      </c>
    </row>
    <row r="8" spans="1:8" ht="51" customHeight="1" x14ac:dyDescent="0.25">
      <c r="A8" s="66" t="s">
        <v>102</v>
      </c>
      <c r="B8" s="66"/>
      <c r="C8" s="9"/>
      <c r="D8" s="40">
        <v>810492.07</v>
      </c>
      <c r="E8" s="40">
        <v>281535.78999999998</v>
      </c>
      <c r="F8" s="40">
        <v>528956.28</v>
      </c>
    </row>
    <row r="9" spans="1:8" ht="27" customHeight="1" x14ac:dyDescent="0.25">
      <c r="A9" s="66" t="s">
        <v>103</v>
      </c>
      <c r="B9" s="66"/>
      <c r="C9" s="8" t="s">
        <v>104</v>
      </c>
      <c r="D9" s="40">
        <v>810492.07</v>
      </c>
      <c r="E9" s="40">
        <v>281535.78999999998</v>
      </c>
      <c r="F9" s="40">
        <v>528956.28</v>
      </c>
    </row>
    <row r="10" spans="1:8" ht="33.75" customHeight="1" x14ac:dyDescent="0.25">
      <c r="A10" s="66" t="s">
        <v>105</v>
      </c>
      <c r="B10" s="66"/>
      <c r="C10" s="8" t="s">
        <v>106</v>
      </c>
      <c r="D10" s="40">
        <v>-6563342</v>
      </c>
      <c r="E10" s="40">
        <v>-3013943.98</v>
      </c>
      <c r="F10" s="40"/>
    </row>
    <row r="11" spans="1:8" ht="52.5" customHeight="1" x14ac:dyDescent="0.25">
      <c r="A11" s="66" t="s">
        <v>107</v>
      </c>
      <c r="B11" s="66"/>
      <c r="C11" s="8" t="s">
        <v>108</v>
      </c>
      <c r="D11" s="40">
        <v>-6563342</v>
      </c>
      <c r="E11" s="40">
        <v>-3013943.98</v>
      </c>
      <c r="F11" s="40"/>
    </row>
    <row r="12" spans="1:8" ht="36.75" customHeight="1" x14ac:dyDescent="0.25">
      <c r="A12" s="66" t="s">
        <v>109</v>
      </c>
      <c r="B12" s="66"/>
      <c r="C12" s="8" t="s">
        <v>110</v>
      </c>
      <c r="D12" s="40">
        <v>7373834.0700000003</v>
      </c>
      <c r="E12" s="40">
        <v>3295479.77</v>
      </c>
      <c r="F12" s="40"/>
    </row>
    <row r="13" spans="1:8" ht="51" customHeight="1" x14ac:dyDescent="0.25">
      <c r="A13" s="66" t="s">
        <v>111</v>
      </c>
      <c r="B13" s="66"/>
      <c r="C13" s="8" t="s">
        <v>112</v>
      </c>
      <c r="D13" s="40">
        <v>7373834.0700000003</v>
      </c>
      <c r="E13" s="40">
        <v>3295479.77</v>
      </c>
      <c r="F13" s="40"/>
    </row>
    <row r="14" spans="1:8" x14ac:dyDescent="0.25">
      <c r="A14" s="25"/>
      <c r="B14" s="25"/>
      <c r="C14" s="25"/>
      <c r="D14" s="25"/>
      <c r="E14" s="25"/>
      <c r="F14" s="25"/>
    </row>
  </sheetData>
  <mergeCells count="11">
    <mergeCell ref="A5:F5"/>
    <mergeCell ref="A3:F3"/>
    <mergeCell ref="A4:F4"/>
    <mergeCell ref="A11:B11"/>
    <mergeCell ref="A12:B12"/>
    <mergeCell ref="A13:B13"/>
    <mergeCell ref="A6:H6"/>
    <mergeCell ref="A7:B7"/>
    <mergeCell ref="A8:B8"/>
    <mergeCell ref="A9:B9"/>
    <mergeCell ref="A10:B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2017-08-23T09:26:09Z</dcterms:modified>
</cp:coreProperties>
</file>